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<sst xmlns="http://schemas.openxmlformats.org/spreadsheetml/2006/main" count="34" uniqueCount="34">
  <si>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Наименование показателя</t>
  </si>
  <si>
    <t>% исполнения</t>
  </si>
  <si>
    <t xml:space="preserve">Доходы бюджета - Всего </t>
  </si>
  <si>
    <t>Налоговые и неналоговые доходы бюджета</t>
  </si>
  <si>
    <t>Налоговые доходы</t>
  </si>
  <si>
    <t>Налог на доходы физических лиц</t>
  </si>
  <si>
    <t>Акцизы</t>
  </si>
  <si>
    <t>Земельный налог</t>
  </si>
  <si>
    <t>Неналоговые доходы</t>
  </si>
  <si>
    <t xml:space="preserve">Доходы от использования имущества, находящегося в государственной и муниципальной собственности </t>
  </si>
  <si>
    <t xml:space="preserve">Платежи при пользовании природными ресурсами </t>
  </si>
  <si>
    <t xml:space="preserve">Доходы от продажи материальных и нематериальных активов </t>
  </si>
  <si>
    <t>Штрафы, санкции, возмещение ущерба</t>
  </si>
  <si>
    <t>Прочие неналоговые доходы</t>
  </si>
  <si>
    <t xml:space="preserve">Безвозмездные поступления </t>
  </si>
  <si>
    <t>Межбюджетные трансферты</t>
  </si>
  <si>
    <t>Субсидии</t>
  </si>
  <si>
    <t>Субвенции</t>
  </si>
  <si>
    <t xml:space="preserve">Иные межбюджетные трансферты </t>
  </si>
  <si>
    <t xml:space="preserve">Прочие безвозмездные поступления </t>
  </si>
  <si>
    <t>Налоги на совокупный доход</t>
  </si>
  <si>
    <t>Налог на имущество физических лиц</t>
  </si>
  <si>
    <t>Государственная пошлина</t>
  </si>
  <si>
    <t>Доходы от оказания платных услуг</t>
  </si>
  <si>
    <t>Прочие налоги и сборы</t>
  </si>
  <si>
    <t>Темп прироста исполнения, %</t>
  </si>
  <si>
    <t>тыс. рублей</t>
  </si>
  <si>
    <t>Доходы муниципального образования городской округ Лобня</t>
  </si>
  <si>
    <t>Исполнено на 01.10.2022</t>
  </si>
  <si>
    <t>Дотации</t>
  </si>
  <si>
    <t>Возврат остатков субсидий</t>
  </si>
  <si>
    <t>Задолженность и перерасчеты по отмененным налогам</t>
  </si>
  <si>
    <t>Назначено на 01.10.2023</t>
  </si>
  <si>
    <t>Исполнено на 01.10.2023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</si>
</sst>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2">
    <font>
      <sz val="10"/>
      <name val="Arial"/>
      <family val="0"/>
    </font>
    <font>
      <sz val="11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53"/>
      <name val="Arial"/>
      <family val="2"/>
    </font>
    <font>
      <sz val="9"/>
      <color indexed="17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7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7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39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4" fontId="39" fillId="0" borderId="11" xfId="0" applyNumberFormat="1" applyFont="1" applyBorder="1" applyAlignment="1">
      <alignment horizontal="right" vertical="top" wrapText="1"/>
    </xf>
    <xf numFmtId="2" fontId="39" fillId="0" borderId="11" xfId="0" applyNumberFormat="1" applyFont="1" applyBorder="1" applyAlignment="1">
      <alignment horizontal="righ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center" wrapText="1"/>
    </xf>
    <xf numFmtId="2" fontId="40" fillId="0" borderId="14" xfId="0" applyNumberFormat="1" applyFont="1" applyBorder="1" applyAlignment="1">
      <alignment horizontal="right" vertical="top" wrapText="1"/>
    </xf>
    <xf numFmtId="2" fontId="40" fillId="0" borderId="11" xfId="0" applyNumberFormat="1" applyFont="1" applyBorder="1" applyAlignment="1">
      <alignment horizontal="right" vertical="top" wrapText="1"/>
    </xf>
    <xf numFmtId="4" fontId="39" fillId="0" borderId="11" xfId="0" applyNumberFormat="1" applyFont="1" applyBorder="1" applyAlignment="1">
      <alignment horizontal="right" vertical="top" wrapText="1"/>
    </xf>
    <xf numFmtId="4" fontId="40" fillId="0" borderId="11" xfId="0" applyNumberFormat="1" applyFont="1" applyBorder="1" applyAlignment="1">
      <alignment horizontal="right" vertical="top" wrapText="1"/>
    </xf>
    <xf numFmtId="0" fontId="39" fillId="0" borderId="10" xfId="0" applyFont="1" applyBorder="1" applyAlignment="1">
      <alignment horizontal="center" wrapText="1"/>
    </xf>
    <xf numFmtId="4" fontId="40" fillId="0" borderId="14" xfId="0" applyNumberFormat="1" applyFont="1" applyBorder="1" applyAlignment="1">
      <alignment horizontal="right" vertical="top" wrapText="1"/>
    </xf>
    <xf numFmtId="4" fontId="39" fillId="0" borderId="12" xfId="0" applyNumberFormat="1" applyFont="1" applyBorder="1" applyAlignment="1">
      <alignment vertical="top" wrapText="1"/>
    </xf>
    <xf numFmtId="4" fontId="39" fillId="0" borderId="12" xfId="0" applyNumberFormat="1" applyFont="1" applyBorder="1" applyAlignment="1">
      <alignment horizontal="right" vertical="top" wrapText="1"/>
    </xf>
    <xf numFmtId="0" fontId="40" fillId="0" borderId="11" xfId="0" applyFont="1" applyBorder="1" applyAlignment="1">
      <alignment horizontal="left" vertical="top" wrapText="1"/>
    </xf>
    <xf numFmtId="0" fontId="41" fillId="0" borderId="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top" wrapText="1"/>
    </xf>
    <xf numFmtId="0" fontId="40" fillId="0" borderId="14" xfId="0" applyFont="1" applyBorder="1" applyAlignment="1">
      <alignment horizontal="left" vertical="top" wrapText="1"/>
    </xf>
    <xf numFmtId="0" fontId="39" fillId="0" borderId="15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666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1" width="4.28125" style="0" customWidth="1"/>
    <col min="2" max="2" width="49.140625" style="0" customWidth="1"/>
    <col min="3" max="4" width="14.00390625" style="0" customWidth="1"/>
    <col min="5" max="5" width="15.00390625" style="0" customWidth="1"/>
    <col min="6" max="6" width="11.57421875" style="0" customWidth="1"/>
    <col min="7" max="7" width="14.57421875" style="0" customWidth="1"/>
  </cols>
  <sheetData>
    <row r="1" spans="1:7" s="1" customFormat="1" ht="37.5" customHeight="1">
      <c r="A1" s="18" t="s">
        <v>27</v>
      </c>
      <c r="B1" s="18"/>
      <c r="C1" s="18"/>
      <c r="D1" s="18"/>
      <c r="E1" s="18"/>
      <c r="F1" s="18"/>
      <c r="G1" s="18"/>
    </row>
    <row r="2" spans="1:7" s="1" customFormat="1" ht="17.25" customHeight="1">
      <c r="A2" s="21" t="s">
        <v>26</v>
      </c>
      <c r="B2" s="21"/>
      <c r="C2" s="21"/>
      <c r="D2" s="21"/>
      <c r="E2" s="21"/>
      <c r="F2" s="21"/>
      <c r="G2" s="21"/>
    </row>
    <row r="3" spans="1:7" s="3" customFormat="1" ht="30.75" customHeight="1">
      <c r="A3" s="19" t="s">
        <v>0</v>
      </c>
      <c r="B3" s="19"/>
      <c r="C3" s="13" t="s">
        <v>28</v>
      </c>
      <c r="D3" s="13" t="s">
        <v>32</v>
      </c>
      <c r="E3" s="8" t="s">
        <v>33</v>
      </c>
      <c r="F3" s="2" t="s">
        <v>1</v>
      </c>
      <c r="G3" s="8" t="s">
        <v>25</v>
      </c>
    </row>
    <row r="4" spans="1:7" s="3" customFormat="1" ht="14.25">
      <c r="A4" s="20" t="s">
        <v>2</v>
      </c>
      <c r="B4" s="20"/>
      <c r="C4" s="14">
        <f>C5+C22</f>
        <v>4326075</v>
      </c>
      <c r="D4" s="14">
        <f>D5+D22</f>
        <v>6397030.199999999</v>
      </c>
      <c r="E4" s="14">
        <f>E5+E22</f>
        <v>3651665.1</v>
      </c>
      <c r="F4" s="9">
        <f aca="true" t="shared" si="0" ref="F4:F14">E4/D4*100</f>
        <v>57.08375583407439</v>
      </c>
      <c r="G4" s="9">
        <f aca="true" t="shared" si="1" ref="G4:G14">E4/C4*100-100</f>
        <v>-15.589417659194538</v>
      </c>
    </row>
    <row r="5" spans="1:7" s="3" customFormat="1" ht="14.25">
      <c r="A5" s="17" t="s">
        <v>3</v>
      </c>
      <c r="B5" s="17"/>
      <c r="C5" s="12">
        <f>C6+C15</f>
        <v>1225889.8</v>
      </c>
      <c r="D5" s="12">
        <f>D6+D15</f>
        <v>2251457.8</v>
      </c>
      <c r="E5" s="12">
        <f>E6+E15</f>
        <v>1512423.5</v>
      </c>
      <c r="F5" s="10">
        <f t="shared" si="0"/>
        <v>67.17529859986718</v>
      </c>
      <c r="G5" s="10">
        <f t="shared" si="1"/>
        <v>23.37352835466939</v>
      </c>
    </row>
    <row r="6" spans="1:7" s="3" customFormat="1" ht="14.25">
      <c r="A6" s="17" t="s">
        <v>4</v>
      </c>
      <c r="B6" s="17"/>
      <c r="C6" s="12">
        <f>SUM(C7:C14)</f>
        <v>999930.8</v>
      </c>
      <c r="D6" s="12">
        <f>SUM(D7:D14)</f>
        <v>1944028.4</v>
      </c>
      <c r="E6" s="12">
        <f>SUM(E7:E14)</f>
        <v>1297989.1</v>
      </c>
      <c r="F6" s="10">
        <f t="shared" si="0"/>
        <v>66.76801120806672</v>
      </c>
      <c r="G6" s="10">
        <f t="shared" si="1"/>
        <v>29.807892706175267</v>
      </c>
    </row>
    <row r="7" spans="1:7" s="3" customFormat="1" ht="15">
      <c r="A7" s="6"/>
      <c r="B7" s="7" t="s">
        <v>5</v>
      </c>
      <c r="C7" s="11">
        <v>562651.9</v>
      </c>
      <c r="D7" s="15">
        <v>1291432</v>
      </c>
      <c r="E7" s="4">
        <v>908963.5</v>
      </c>
      <c r="F7" s="5">
        <f t="shared" si="0"/>
        <v>70.38415495357093</v>
      </c>
      <c r="G7" s="5">
        <f t="shared" si="1"/>
        <v>61.54988546204146</v>
      </c>
    </row>
    <row r="8" spans="1:7" s="3" customFormat="1" ht="15">
      <c r="A8" s="6"/>
      <c r="B8" s="7" t="s">
        <v>6</v>
      </c>
      <c r="C8" s="11">
        <v>8116.8</v>
      </c>
      <c r="D8" s="15">
        <v>10494</v>
      </c>
      <c r="E8" s="4">
        <v>7785.9</v>
      </c>
      <c r="F8" s="5">
        <f t="shared" si="0"/>
        <v>74.19382504288164</v>
      </c>
      <c r="G8" s="5">
        <f t="shared" si="1"/>
        <v>-4.076729745712598</v>
      </c>
    </row>
    <row r="9" spans="1:7" s="3" customFormat="1" ht="15">
      <c r="A9" s="6"/>
      <c r="B9" s="7" t="s">
        <v>20</v>
      </c>
      <c r="C9" s="11">
        <v>258846.1</v>
      </c>
      <c r="D9" s="15">
        <v>357221.4</v>
      </c>
      <c r="E9" s="4">
        <v>258959.5</v>
      </c>
      <c r="F9" s="5">
        <f t="shared" si="0"/>
        <v>72.49271740158903</v>
      </c>
      <c r="G9" s="5">
        <f t="shared" si="1"/>
        <v>0.04380981594856337</v>
      </c>
    </row>
    <row r="10" spans="1:7" s="3" customFormat="1" ht="15">
      <c r="A10" s="6"/>
      <c r="B10" s="7" t="s">
        <v>21</v>
      </c>
      <c r="C10" s="11">
        <v>19321.6</v>
      </c>
      <c r="D10" s="15">
        <v>65650</v>
      </c>
      <c r="E10" s="4">
        <v>16886.3</v>
      </c>
      <c r="F10" s="5">
        <f t="shared" si="0"/>
        <v>25.72170601675552</v>
      </c>
      <c r="G10" s="5">
        <f t="shared" si="1"/>
        <v>-12.604028651871474</v>
      </c>
    </row>
    <row r="11" spans="1:7" s="3" customFormat="1" ht="15">
      <c r="A11" s="6"/>
      <c r="B11" s="7" t="s">
        <v>7</v>
      </c>
      <c r="C11" s="11">
        <v>139277.2</v>
      </c>
      <c r="D11" s="15">
        <v>201981</v>
      </c>
      <c r="E11" s="4">
        <v>96061.7</v>
      </c>
      <c r="F11" s="5">
        <f t="shared" si="0"/>
        <v>47.559770473460375</v>
      </c>
      <c r="G11" s="5">
        <f t="shared" si="1"/>
        <v>-31.02840953149547</v>
      </c>
    </row>
    <row r="12" spans="1:7" s="3" customFormat="1" ht="15">
      <c r="A12" s="6"/>
      <c r="B12" s="7" t="s">
        <v>22</v>
      </c>
      <c r="C12" s="11">
        <v>11707.7</v>
      </c>
      <c r="D12" s="15">
        <v>17250</v>
      </c>
      <c r="E12" s="4">
        <v>9333.1</v>
      </c>
      <c r="F12" s="5">
        <f t="shared" si="0"/>
        <v>54.104927536231884</v>
      </c>
      <c r="G12" s="5">
        <f t="shared" si="1"/>
        <v>-20.282378263877618</v>
      </c>
    </row>
    <row r="13" spans="1:7" s="3" customFormat="1" ht="15" hidden="1">
      <c r="A13" s="6"/>
      <c r="B13" s="7" t="s">
        <v>24</v>
      </c>
      <c r="C13" s="11"/>
      <c r="D13" s="15"/>
      <c r="E13" s="4"/>
      <c r="F13" s="5"/>
      <c r="G13" s="5"/>
    </row>
    <row r="14" spans="1:7" s="3" customFormat="1" ht="30">
      <c r="A14" s="6"/>
      <c r="B14" s="7" t="s">
        <v>31</v>
      </c>
      <c r="C14" s="11">
        <v>9.5</v>
      </c>
      <c r="D14" s="15">
        <v>0</v>
      </c>
      <c r="E14" s="11">
        <v>-0.9</v>
      </c>
      <c r="F14" s="5" t="e">
        <f t="shared" si="0"/>
        <v>#DIV/0!</v>
      </c>
      <c r="G14" s="5">
        <f t="shared" si="1"/>
        <v>-109.47368421052632</v>
      </c>
    </row>
    <row r="15" spans="1:7" s="3" customFormat="1" ht="14.25">
      <c r="A15" s="17" t="s">
        <v>8</v>
      </c>
      <c r="B15" s="17"/>
      <c r="C15" s="12">
        <f>SUM(C16:C21)</f>
        <v>225958.99999999997</v>
      </c>
      <c r="D15" s="12">
        <f>SUM(D16:D21)</f>
        <v>307429.4</v>
      </c>
      <c r="E15" s="12">
        <f>SUM(E16:E21)</f>
        <v>214434.39999999997</v>
      </c>
      <c r="F15" s="10">
        <f aca="true" t="shared" si="2" ref="F15:F28">E15/D15*100</f>
        <v>69.75077855273437</v>
      </c>
      <c r="G15" s="10">
        <f aca="true" t="shared" si="3" ref="G15:G25">E15/C15*100-100</f>
        <v>-5.1003058076907735</v>
      </c>
    </row>
    <row r="16" spans="1:7" s="3" customFormat="1" ht="28.5" customHeight="1">
      <c r="A16" s="6"/>
      <c r="B16" s="7" t="s">
        <v>9</v>
      </c>
      <c r="C16" s="11">
        <v>130567.3</v>
      </c>
      <c r="D16" s="15">
        <v>187240.3</v>
      </c>
      <c r="E16" s="4">
        <v>132665.3</v>
      </c>
      <c r="F16" s="5">
        <f t="shared" si="2"/>
        <v>70.85296274359739</v>
      </c>
      <c r="G16" s="5">
        <f t="shared" si="3"/>
        <v>1.6068341767042682</v>
      </c>
    </row>
    <row r="17" spans="1:7" s="3" customFormat="1" ht="15">
      <c r="A17" s="6"/>
      <c r="B17" s="7" t="s">
        <v>10</v>
      </c>
      <c r="C17" s="11">
        <v>380.4</v>
      </c>
      <c r="D17" s="15">
        <v>350</v>
      </c>
      <c r="E17" s="4">
        <v>112.5</v>
      </c>
      <c r="F17" s="5">
        <f t="shared" si="2"/>
        <v>32.142857142857146</v>
      </c>
      <c r="G17" s="5">
        <f t="shared" si="3"/>
        <v>-70.42586750788644</v>
      </c>
    </row>
    <row r="18" spans="1:7" s="3" customFormat="1" ht="15">
      <c r="A18" s="6"/>
      <c r="B18" s="7" t="s">
        <v>23</v>
      </c>
      <c r="C18" s="11">
        <v>49544.6</v>
      </c>
      <c r="D18" s="15">
        <v>10613.7</v>
      </c>
      <c r="E18" s="4">
        <v>13383.4</v>
      </c>
      <c r="F18" s="5">
        <f t="shared" si="2"/>
        <v>126.09551805685103</v>
      </c>
      <c r="G18" s="5">
        <f t="shared" si="3"/>
        <v>-72.98716711811176</v>
      </c>
    </row>
    <row r="19" spans="1:7" s="3" customFormat="1" ht="30">
      <c r="A19" s="6"/>
      <c r="B19" s="7" t="s">
        <v>11</v>
      </c>
      <c r="C19" s="11">
        <v>7701</v>
      </c>
      <c r="D19" s="15">
        <v>105500</v>
      </c>
      <c r="E19" s="4">
        <v>62443.9</v>
      </c>
      <c r="F19" s="5">
        <f t="shared" si="2"/>
        <v>59.1885308056872</v>
      </c>
      <c r="G19" s="5">
        <f t="shared" si="3"/>
        <v>710.8544344890274</v>
      </c>
    </row>
    <row r="20" spans="1:7" s="3" customFormat="1" ht="15">
      <c r="A20" s="6"/>
      <c r="B20" s="7" t="s">
        <v>12</v>
      </c>
      <c r="C20" s="11">
        <v>3608.3</v>
      </c>
      <c r="D20" s="15">
        <v>3725.4</v>
      </c>
      <c r="E20" s="4">
        <v>5807</v>
      </c>
      <c r="F20" s="5">
        <f t="shared" si="2"/>
        <v>155.87587910023083</v>
      </c>
      <c r="G20" s="5">
        <f t="shared" si="3"/>
        <v>60.93451209710943</v>
      </c>
    </row>
    <row r="21" spans="1:7" s="3" customFormat="1" ht="15">
      <c r="A21" s="6"/>
      <c r="B21" s="7" t="s">
        <v>13</v>
      </c>
      <c r="C21" s="11">
        <v>34157.4</v>
      </c>
      <c r="D21" s="15">
        <v>0</v>
      </c>
      <c r="E21" s="4">
        <v>22.3</v>
      </c>
      <c r="F21" s="5" t="e">
        <f t="shared" si="2"/>
        <v>#DIV/0!</v>
      </c>
      <c r="G21" s="5">
        <f t="shared" si="3"/>
        <v>-99.93471400048013</v>
      </c>
    </row>
    <row r="22" spans="1:7" s="3" customFormat="1" ht="14.25">
      <c r="A22" s="17" t="s">
        <v>14</v>
      </c>
      <c r="B22" s="17"/>
      <c r="C22" s="12">
        <f>C23+C28+C29</f>
        <v>3100185.1999999997</v>
      </c>
      <c r="D22" s="12">
        <f>D23+D28+D29</f>
        <v>4145572.4</v>
      </c>
      <c r="E22" s="12">
        <f>E23+E28+E29</f>
        <v>2139241.6</v>
      </c>
      <c r="F22" s="10">
        <f t="shared" si="2"/>
        <v>51.603045215179456</v>
      </c>
      <c r="G22" s="10">
        <f t="shared" si="3"/>
        <v>-30.996328864482024</v>
      </c>
    </row>
    <row r="23" spans="1:7" s="3" customFormat="1" ht="15">
      <c r="A23" s="6"/>
      <c r="B23" s="7" t="s">
        <v>15</v>
      </c>
      <c r="C23" s="11">
        <f>SUM(C24:C27)</f>
        <v>3128021.4999999995</v>
      </c>
      <c r="D23" s="11">
        <f>SUM(D24:D27)</f>
        <v>4145572.4</v>
      </c>
      <c r="E23" s="11">
        <f>SUM(E24:E27)</f>
        <v>2145425.9</v>
      </c>
      <c r="F23" s="5">
        <f t="shared" si="2"/>
        <v>51.752223649501325</v>
      </c>
      <c r="G23" s="5">
        <f t="shared" si="3"/>
        <v>-31.41268690128888</v>
      </c>
    </row>
    <row r="24" spans="1:7" s="3" customFormat="1" ht="15">
      <c r="A24" s="6"/>
      <c r="B24" s="7" t="s">
        <v>29</v>
      </c>
      <c r="C24" s="11">
        <v>2689.5</v>
      </c>
      <c r="D24" s="16">
        <v>0</v>
      </c>
      <c r="E24" s="11">
        <v>0</v>
      </c>
      <c r="F24" s="5"/>
      <c r="G24" s="5"/>
    </row>
    <row r="25" spans="1:7" s="3" customFormat="1" ht="15">
      <c r="A25" s="6"/>
      <c r="B25" s="7" t="s">
        <v>16</v>
      </c>
      <c r="C25" s="11">
        <v>1610742.9</v>
      </c>
      <c r="D25" s="15">
        <v>1482450.8</v>
      </c>
      <c r="E25" s="4">
        <v>573052</v>
      </c>
      <c r="F25" s="5">
        <f t="shared" si="2"/>
        <v>38.65571795030229</v>
      </c>
      <c r="G25" s="5">
        <f t="shared" si="3"/>
        <v>-64.42312426148207</v>
      </c>
    </row>
    <row r="26" spans="1:7" s="3" customFormat="1" ht="15">
      <c r="A26" s="6"/>
      <c r="B26" s="7" t="s">
        <v>17</v>
      </c>
      <c r="C26" s="11">
        <v>1320428.7</v>
      </c>
      <c r="D26" s="15">
        <v>1776387.2</v>
      </c>
      <c r="E26" s="4">
        <v>1330876.4</v>
      </c>
      <c r="F26" s="5">
        <f t="shared" si="2"/>
        <v>74.92040023706544</v>
      </c>
      <c r="G26" s="5">
        <f>E26/C26*100-100</f>
        <v>0.791235452546573</v>
      </c>
    </row>
    <row r="27" spans="1:7" s="3" customFormat="1" ht="15">
      <c r="A27" s="6"/>
      <c r="B27" s="7" t="s">
        <v>18</v>
      </c>
      <c r="C27" s="11">
        <v>194160.4</v>
      </c>
      <c r="D27" s="15">
        <v>886734.4</v>
      </c>
      <c r="E27" s="4">
        <v>241497.5</v>
      </c>
      <c r="F27" s="5">
        <f t="shared" si="2"/>
        <v>27.234479681852875</v>
      </c>
      <c r="G27" s="5">
        <f>E27/C27*100-100</f>
        <v>24.380409187455314</v>
      </c>
    </row>
    <row r="28" spans="1:7" s="3" customFormat="1" ht="15">
      <c r="A28" s="6"/>
      <c r="B28" s="7" t="s">
        <v>19</v>
      </c>
      <c r="C28" s="11">
        <v>0</v>
      </c>
      <c r="D28" s="15">
        <v>0</v>
      </c>
      <c r="E28" s="11">
        <v>1000</v>
      </c>
      <c r="F28" s="5" t="e">
        <f t="shared" si="2"/>
        <v>#DIV/0!</v>
      </c>
      <c r="G28" s="5" t="e">
        <f>E28/C28*100-100</f>
        <v>#DIV/0!</v>
      </c>
    </row>
    <row r="29" spans="1:7" s="3" customFormat="1" ht="15">
      <c r="A29" s="6"/>
      <c r="B29" s="7" t="s">
        <v>30</v>
      </c>
      <c r="C29" s="11">
        <v>-27836.3</v>
      </c>
      <c r="D29" s="15">
        <v>0</v>
      </c>
      <c r="E29" s="4">
        <v>-7184.3</v>
      </c>
      <c r="F29" s="5" t="e">
        <f>E29/D29*100</f>
        <v>#DIV/0!</v>
      </c>
      <c r="G29" s="5">
        <f>E29/C29*100-100</f>
        <v>-74.19089462320783</v>
      </c>
    </row>
  </sheetData>
  <sheetProtection/>
  <mergeCells count="8">
    <mergeCell ref="A15:B15"/>
    <mergeCell ref="A6:B6"/>
    <mergeCell ref="A22:B22"/>
    <mergeCell ref="A1:G1"/>
    <mergeCell ref="A3:B3"/>
    <mergeCell ref="A4:B4"/>
    <mergeCell ref="A5:B5"/>
    <mergeCell ref="A2:G2"/>
  </mergeCells>
  <printOptions/>
  <pageMargins left="0.25" right="0.25" top="0.75" bottom="0.75" header="0.3" footer="0.3"/>
  <pageSetup fitToHeight="0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Трушкова Елена Васильевна</dc:creator>
  <cp:keywords/>
  <dc:description/>
  <cp:lastModifiedBy>Иванова Ольга Владимировна</cp:lastModifiedBy>
  <cp:lastPrinted>2018-04-05T12:05:53Z</cp:lastPrinted>
  <dcterms:created xsi:type="dcterms:W3CDTF">2017-08-25T09:42:39Z</dcterms:created>
  <dcterms:modified xsi:type="dcterms:W3CDTF">2023-10-09T12:28:22Z</dcterms:modified>
  <cp:category/>
  <cp:version/>
  <cp:contentType/>
  <cp:contentStatus/>
</cp:coreProperties>
</file>